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showInkAnnotation="0" autoCompressPictures="0"/>
  <bookViews>
    <workbookView xWindow="-80" yWindow="-460" windowWidth="25600" windowHeight="16000" tabRatio="500"/>
  </bookViews>
  <sheets>
    <sheet name="PS-4" sheetId="4" r:id="rId1"/>
    <sheet name="Sheet2" sheetId="2" r:id="rId2"/>
  </sheets>
  <definedNames>
    <definedName name="_xlnm.Print_Area" localSheetId="0">'PS-4'!$A$1:$U$92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4" l="1"/>
  <c r="D84" i="4"/>
  <c r="D85" i="4"/>
  <c r="D86" i="4"/>
  <c r="D87" i="4"/>
  <c r="D88" i="4"/>
  <c r="D89" i="4"/>
  <c r="D90" i="4"/>
  <c r="D91" i="4"/>
  <c r="C83" i="4"/>
  <c r="C84" i="4"/>
  <c r="C85" i="4"/>
  <c r="C86" i="4"/>
  <c r="C87" i="4"/>
  <c r="C88" i="4"/>
  <c r="C89" i="4"/>
  <c r="C90" i="4"/>
  <c r="C91" i="4"/>
  <c r="H91" i="4"/>
  <c r="F83" i="4"/>
  <c r="F84" i="4"/>
  <c r="F85" i="4"/>
  <c r="F86" i="4"/>
  <c r="F87" i="4"/>
  <c r="F88" i="4"/>
  <c r="F89" i="4"/>
  <c r="F90" i="4"/>
  <c r="F91" i="4"/>
  <c r="E83" i="4"/>
  <c r="E84" i="4"/>
  <c r="E85" i="4"/>
  <c r="E86" i="4"/>
  <c r="E87" i="4"/>
  <c r="E88" i="4"/>
  <c r="E89" i="4"/>
  <c r="E90" i="4"/>
  <c r="E91" i="4"/>
  <c r="I91" i="4"/>
  <c r="J91" i="4"/>
  <c r="H90" i="4"/>
  <c r="I90" i="4"/>
  <c r="J90" i="4"/>
  <c r="H89" i="4"/>
  <c r="I89" i="4"/>
  <c r="J89" i="4"/>
  <c r="H88" i="4"/>
  <c r="I88" i="4"/>
  <c r="J88" i="4"/>
  <c r="H87" i="4"/>
  <c r="I87" i="4"/>
  <c r="J87" i="4"/>
  <c r="H86" i="4"/>
  <c r="I86" i="4"/>
  <c r="J86" i="4"/>
  <c r="H85" i="4"/>
  <c r="I85" i="4"/>
  <c r="J85" i="4"/>
  <c r="H84" i="4"/>
  <c r="I84" i="4"/>
  <c r="J84" i="4"/>
  <c r="H83" i="4"/>
  <c r="I83" i="4"/>
  <c r="J83" i="4"/>
  <c r="N82" i="4"/>
  <c r="D76" i="4"/>
  <c r="C76" i="4"/>
  <c r="H76" i="4"/>
  <c r="F76" i="4"/>
  <c r="E76" i="4"/>
  <c r="I76" i="4"/>
  <c r="J76" i="4"/>
  <c r="H75" i="4"/>
  <c r="I75" i="4"/>
  <c r="J75" i="4"/>
  <c r="H74" i="4"/>
  <c r="I74" i="4"/>
  <c r="J74" i="4"/>
  <c r="H73" i="4"/>
  <c r="I73" i="4"/>
  <c r="J73" i="4"/>
  <c r="H72" i="4"/>
  <c r="I72" i="4"/>
  <c r="J72" i="4"/>
  <c r="H71" i="4"/>
  <c r="I71" i="4"/>
  <c r="J71" i="4"/>
  <c r="H70" i="4"/>
  <c r="I70" i="4"/>
  <c r="J70" i="4"/>
  <c r="H69" i="4"/>
  <c r="I69" i="4"/>
  <c r="J69" i="4"/>
  <c r="H68" i="4"/>
  <c r="I68" i="4"/>
  <c r="J68" i="4"/>
  <c r="N67" i="4"/>
  <c r="D61" i="4"/>
  <c r="C61" i="4"/>
  <c r="H61" i="4"/>
  <c r="F61" i="4"/>
  <c r="E61" i="4"/>
  <c r="I61" i="4"/>
  <c r="J61" i="4"/>
  <c r="H60" i="4"/>
  <c r="I60" i="4"/>
  <c r="J60" i="4"/>
  <c r="H59" i="4"/>
  <c r="I59" i="4"/>
  <c r="J59" i="4"/>
  <c r="H58" i="4"/>
  <c r="I58" i="4"/>
  <c r="J58" i="4"/>
  <c r="H57" i="4"/>
  <c r="I57" i="4"/>
  <c r="J57" i="4"/>
  <c r="H56" i="4"/>
  <c r="I56" i="4"/>
  <c r="J56" i="4"/>
  <c r="H55" i="4"/>
  <c r="I55" i="4"/>
  <c r="J55" i="4"/>
  <c r="H54" i="4"/>
  <c r="I54" i="4"/>
  <c r="J54" i="4"/>
  <c r="H53" i="4"/>
  <c r="I53" i="4"/>
  <c r="J53" i="4"/>
  <c r="N52" i="4"/>
  <c r="D46" i="4"/>
  <c r="C46" i="4"/>
  <c r="H46" i="4"/>
  <c r="F46" i="4"/>
  <c r="E46" i="4"/>
  <c r="I46" i="4"/>
  <c r="J46" i="4"/>
  <c r="H45" i="4"/>
  <c r="I45" i="4"/>
  <c r="J45" i="4"/>
  <c r="H44" i="4"/>
  <c r="I44" i="4"/>
  <c r="J44" i="4"/>
  <c r="H43" i="4"/>
  <c r="I43" i="4"/>
  <c r="J43" i="4"/>
  <c r="H42" i="4"/>
  <c r="I42" i="4"/>
  <c r="J42" i="4"/>
  <c r="H41" i="4"/>
  <c r="I41" i="4"/>
  <c r="J41" i="4"/>
  <c r="H40" i="4"/>
  <c r="I40" i="4"/>
  <c r="J40" i="4"/>
  <c r="H39" i="4"/>
  <c r="I39" i="4"/>
  <c r="J39" i="4"/>
  <c r="H38" i="4"/>
  <c r="I38" i="4"/>
  <c r="J38" i="4"/>
  <c r="N37" i="4"/>
  <c r="D31" i="4"/>
  <c r="C31" i="4"/>
  <c r="H31" i="4"/>
  <c r="F31" i="4"/>
  <c r="E31" i="4"/>
  <c r="I31" i="4"/>
  <c r="J31" i="4"/>
  <c r="H30" i="4"/>
  <c r="I30" i="4"/>
  <c r="J30" i="4"/>
  <c r="H29" i="4"/>
  <c r="I29" i="4"/>
  <c r="J29" i="4"/>
  <c r="H28" i="4"/>
  <c r="I28" i="4"/>
  <c r="J28" i="4"/>
  <c r="H27" i="4"/>
  <c r="I27" i="4"/>
  <c r="J27" i="4"/>
  <c r="H26" i="4"/>
  <c r="I26" i="4"/>
  <c r="J26" i="4"/>
  <c r="H25" i="4"/>
  <c r="I25" i="4"/>
  <c r="J25" i="4"/>
  <c r="H24" i="4"/>
  <c r="I24" i="4"/>
  <c r="J24" i="4"/>
  <c r="H23" i="4"/>
  <c r="I23" i="4"/>
  <c r="J23" i="4"/>
  <c r="N22" i="4"/>
  <c r="D16" i="4"/>
  <c r="C16" i="4"/>
  <c r="H16" i="4"/>
  <c r="F16" i="4"/>
  <c r="E16" i="4"/>
  <c r="I16" i="4"/>
  <c r="J16" i="4"/>
  <c r="H15" i="4"/>
  <c r="I15" i="4"/>
  <c r="J15" i="4"/>
  <c r="H14" i="4"/>
  <c r="I14" i="4"/>
  <c r="J14" i="4"/>
  <c r="H13" i="4"/>
  <c r="I13" i="4"/>
  <c r="J13" i="4"/>
  <c r="H12" i="4"/>
  <c r="I12" i="4"/>
  <c r="J12" i="4"/>
  <c r="H11" i="4"/>
  <c r="I11" i="4"/>
  <c r="J11" i="4"/>
  <c r="H10" i="4"/>
  <c r="I10" i="4"/>
  <c r="J10" i="4"/>
  <c r="H9" i="4"/>
  <c r="I9" i="4"/>
  <c r="J9" i="4"/>
  <c r="H8" i="4"/>
  <c r="I8" i="4"/>
  <c r="J8" i="4"/>
  <c r="N7" i="4"/>
</calcChain>
</file>

<file path=xl/sharedStrings.xml><?xml version="1.0" encoding="utf-8"?>
<sst xmlns="http://schemas.openxmlformats.org/spreadsheetml/2006/main" count="246" uniqueCount="79">
  <si>
    <t>Recharge</t>
  </si>
  <si>
    <t>Stream leakage</t>
  </si>
  <si>
    <t>Drains</t>
  </si>
  <si>
    <t>Wells</t>
  </si>
  <si>
    <t>Pumping</t>
  </si>
  <si>
    <t>To(-)/from(+) surface waters</t>
  </si>
  <si>
    <t>To(-)/from(+) springs</t>
  </si>
  <si>
    <t>To(-)/from(+) other districts</t>
  </si>
  <si>
    <t>To(-)/from(+) other aquifers</t>
  </si>
  <si>
    <t>Storage Change</t>
  </si>
  <si>
    <t>To(+) aquifer</t>
  </si>
  <si>
    <t>Et</t>
  </si>
  <si>
    <t>From(-) Evapotranspiration</t>
  </si>
  <si>
    <t>Calibration Period</t>
  </si>
  <si>
    <t>DFC Period</t>
  </si>
  <si>
    <t>Description</t>
  </si>
  <si>
    <t>Technical</t>
  </si>
  <si>
    <t>Layman</t>
  </si>
  <si>
    <t>Planning Scenario 4 (PS-4)</t>
  </si>
  <si>
    <t>Acre-feet per Year*</t>
  </si>
  <si>
    <t>*  All values are extrapolated from graph and are estimates of the actual GAM values</t>
  </si>
  <si>
    <t>Net:</t>
  </si>
  <si>
    <t>Simsboro Aquifer</t>
  </si>
  <si>
    <t>Lost Pines GCD</t>
  </si>
  <si>
    <t>Post Oak Savannah GCD</t>
  </si>
  <si>
    <t>Brazos Valley GCD</t>
  </si>
  <si>
    <t>Fayette County GCD</t>
  </si>
  <si>
    <t>Mid-East Texas GCD</t>
  </si>
  <si>
    <t>To(-)/from(+) POS</t>
  </si>
  <si>
    <t>OBSERVATIONS:</t>
  </si>
  <si>
    <t>Slide #  79</t>
  </si>
  <si>
    <t>Calibration</t>
  </si>
  <si>
    <t>DFC</t>
  </si>
  <si>
    <t>Verticle Leakage</t>
  </si>
  <si>
    <t>Lateral Leakage</t>
  </si>
  <si>
    <t>1975</t>
  </si>
  <si>
    <t>1999</t>
  </si>
  <si>
    <t>2000</t>
  </si>
  <si>
    <t>2070</t>
  </si>
  <si>
    <t>Net Change over period</t>
  </si>
  <si>
    <t>1 Outflow to surface water decreased by 11,000 ac-ft/yr during calibration and another 14,000 during DFC; a total of 25,000 ac-ft/yr</t>
  </si>
  <si>
    <t>2. Outflow to surface water ceases about 2060</t>
  </si>
  <si>
    <t>1 Outflow to surface water decreased by 18,000 ac-ft/yr during calibration and another 18,000 during DFC; a total of 36,000 ac-ft/yr</t>
  </si>
  <si>
    <t>2. Outflow to surface water ceases about 2020</t>
  </si>
  <si>
    <t>1 Outflow to surface water decreased by 63,000 ac-ft/yr during calibration and another37,000 during DFC; a total of 100,000 ac-ft/yr</t>
  </si>
  <si>
    <t>1 Outflow to surface water decreased by 12,000 ac-ft/yr during calibration and another 4,000 during DFC; a total of 16,000 ac-ft/yr</t>
  </si>
  <si>
    <t>2. Outflow to surface water remains near neutral</t>
  </si>
  <si>
    <t>1 Outflow to surface water decrease is insignificant</t>
  </si>
  <si>
    <t>2. Outflow to surface water does not change significantly</t>
  </si>
  <si>
    <t>1 Outflow to surface water decreased by 22,000 ac-ft/yr during calibration and another 1,000 during DFC; a total of 23,000 ac-ft/yr</t>
  </si>
  <si>
    <t>2. Outflow to surface water continues through both periods</t>
  </si>
  <si>
    <t xml:space="preserve">2. Outflow to surface water ceases between 2020 (Post Oak) and 2060 (Lost Pines).  </t>
  </si>
  <si>
    <t>Prepared by Environmental Stewardship</t>
  </si>
  <si>
    <t>Analysis of GMA-12 Water Budgets</t>
  </si>
  <si>
    <t>3. Storage increased during calibration period and decreases during DFC (drawdown)</t>
  </si>
  <si>
    <t xml:space="preserve">3. Storage is neutra during both periods. </t>
  </si>
  <si>
    <t>4. Verticle leakage into Simsbor increases significantly during DFC period</t>
  </si>
  <si>
    <t>4. Verticle leakage into Simsbor increases during DFC period</t>
  </si>
  <si>
    <t>4. Verticle leakage into Simsbor increases  during DFC period</t>
  </si>
  <si>
    <t>4. Verticle leakage into Simsbor increases very significantly during DFC period</t>
  </si>
  <si>
    <t>5. Lateral flow out of Districtt decreased slightly during calibration but increases significantly during DFC period (net outflow from District).</t>
  </si>
  <si>
    <t>5. Lateral flow out of the District increases during calibration and continues increase significantly during DFC period (net outflow from District).</t>
  </si>
  <si>
    <t>5. Lateral flow into District increases increased during calibration and increases very significantly during DFC period (net inflow to District).</t>
  </si>
  <si>
    <t>5. Lateral flow out of District is slight during calibration and increases moderately during DFC period (net outflow from District).</t>
  </si>
  <si>
    <t>5. Lateral flow into District increased slightly during calibration but reverses during DFC period (net outflow from District).</t>
  </si>
  <si>
    <t>5. Lateral flow out of districts decreased slightly during calibration and increases slightly during DFC period (net outflow from District).</t>
  </si>
  <si>
    <t>6.  Pumping increased during calibration and increases significantly during DFC period (total 2070 pumping is 58,000 ac-ft/yr).</t>
  </si>
  <si>
    <t>6.  Pumping increased sginificantly during calibration and increases significantly during DFC period (total 2070 pumping is 71,000 ac-ft/yr).</t>
  </si>
  <si>
    <t>6.  Pumping is not recorded during calibration but increases very significantly during DFC period (total 2070 pumping is 111,000 ac-ft/yr).</t>
  </si>
  <si>
    <t>6.  Pumping does not occur in Simsboro aquifer.</t>
  </si>
  <si>
    <t>6.  Pumping increased slightly during calibration and  DFC period (total 2070 pumping is 4,000 ac-ft/yr).</t>
  </si>
  <si>
    <t>6.  Pumping increased significanly during calibration and DFC period (total 2070 pumping is 244,000 ac-ft/yr).</t>
  </si>
  <si>
    <t>GCD's Consolidated</t>
  </si>
  <si>
    <t>Total</t>
  </si>
  <si>
    <t>To(-)/from(+) storage</t>
  </si>
  <si>
    <t>3. Storage decreased during calibration period and is neutral during DFC (drawdown)</t>
  </si>
  <si>
    <t>3. Storage is neutral during calibration period and decreases slightly during DFC (drawdown)</t>
  </si>
  <si>
    <t>3. Storage increased significantly during calibration period and only slightly during DFC (net increase)</t>
  </si>
  <si>
    <t xml:space="preserve">3. Storage increased during calibration period and decreases more significantly during DFC (drawdown)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</si>
</sst>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/>
      <right/>
      <top style="medium">
        <color indexed="0"/>
      </top>
      <bottom/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1" xfId="0" applyBorder="1"/>
    <xf numFmtId="0" fontId="0" fillId="0" borderId="6" xfId="0" applyBorder="1"/>
    <xf numFmtId="0" fontId="1" fillId="0" borderId="0" xfId="0" applyFont="1" applyAlignment="1">
      <alignment horizontal="right"/>
    </xf>
    <xf numFmtId="0" fontId="0" fillId="0" borderId="8" xfId="0" applyBorder="1"/>
    <xf numFmtId="0" fontId="1" fillId="0" borderId="8" xfId="0" applyFont="1" applyBorder="1"/>
    <xf numFmtId="0" fontId="1" fillId="0" borderId="7" xfId="0" applyFont="1" applyBorder="1"/>
    <xf numFmtId="0" fontId="0" fillId="0" borderId="5" xfId="0" applyBorder="1"/>
    <xf numFmtId="0" fontId="0" fillId="0" borderId="0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4" xfId="0" applyNumberFormat="1" applyBorder="1"/>
    <xf numFmtId="3" fontId="0" fillId="0" borderId="0" xfId="0" applyNumberFormat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0" fillId="0" borderId="12" xfId="0" applyNumberFormat="1" applyBorder="1"/>
    <xf numFmtId="3" fontId="1" fillId="0" borderId="8" xfId="0" applyNumberFormat="1" applyFont="1" applyBorder="1"/>
    <xf numFmtId="3" fontId="1" fillId="0" borderId="7" xfId="0" applyNumberFormat="1" applyFont="1" applyBorder="1"/>
    <xf numFmtId="3" fontId="0" fillId="0" borderId="0" xfId="0" applyNumberFormat="1" applyFill="1" applyBorder="1"/>
    <xf numFmtId="3" fontId="0" fillId="0" borderId="13" xfId="0" applyNumberFormat="1" applyBorder="1"/>
    <xf numFmtId="3" fontId="0" fillId="0" borderId="14" xfId="0" applyNumberFormat="1" applyBorder="1"/>
    <xf numFmtId="3" fontId="1" fillId="0" borderId="0" xfId="0" quotePrefix="1" applyNumberFormat="1" applyFont="1" applyBorder="1" applyAlignment="1">
      <alignment horizontal="center"/>
    </xf>
    <xf numFmtId="3" fontId="1" fillId="0" borderId="8" xfId="0" quotePrefix="1" applyNumberFormat="1" applyFont="1" applyBorder="1" applyAlignment="1">
      <alignment horizontal="center"/>
    </xf>
    <xf numFmtId="3" fontId="1" fillId="0" borderId="7" xfId="0" quotePrefix="1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8" xfId="0" applyFill="1" applyBorder="1"/>
    <xf numFmtId="0" fontId="0" fillId="2" borderId="0" xfId="0" applyFill="1" applyBorder="1"/>
    <xf numFmtId="3" fontId="0" fillId="2" borderId="8" xfId="0" applyNumberFormat="1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3" fontId="0" fillId="2" borderId="18" xfId="0" applyNumberFormat="1" applyFill="1" applyBorder="1"/>
    <xf numFmtId="3" fontId="0" fillId="2" borderId="19" xfId="0" applyNumberFormat="1" applyFill="1" applyBorder="1"/>
    <xf numFmtId="0" fontId="0" fillId="3" borderId="8" xfId="0" applyFill="1" applyBorder="1"/>
    <xf numFmtId="0" fontId="0" fillId="3" borderId="0" xfId="0" applyFill="1" applyBorder="1"/>
    <xf numFmtId="3" fontId="0" fillId="3" borderId="8" xfId="0" applyNumberFormat="1" applyFill="1" applyBorder="1"/>
    <xf numFmtId="3" fontId="0" fillId="3" borderId="0" xfId="0" applyNumberFormat="1" applyFill="1" applyBorder="1"/>
    <xf numFmtId="3" fontId="0" fillId="3" borderId="7" xfId="0" applyNumberFormat="1" applyFill="1" applyBorder="1"/>
    <xf numFmtId="3" fontId="0" fillId="3" borderId="18" xfId="0" applyNumberFormat="1" applyFill="1" applyBorder="1"/>
    <xf numFmtId="3" fontId="0" fillId="3" borderId="19" xfId="0" applyNumberFormat="1" applyFill="1" applyBorder="1"/>
  </cellXfs>
  <cellStyles count="157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N92"/>
  <sheetViews>
    <sheetView tabSelected="1" topLeftCell="A55" workbookViewId="0">
      <selection activeCell="A82" sqref="A82"/>
    </sheetView>
  </sheetViews>
  <sheetFormatPr baseColWidth="10" defaultRowHeight="15" x14ac:dyDescent="0"/>
  <cols>
    <col min="1" max="1" width="19.6640625" customWidth="1"/>
    <col min="2" max="2" width="27.33203125" customWidth="1"/>
    <col min="3" max="6" width="10.83203125" style="20"/>
    <col min="7" max="7" width="3.6640625" style="20" customWidth="1"/>
    <col min="8" max="10" width="10.83203125" customWidth="1"/>
    <col min="11" max="11" width="3.5" customWidth="1"/>
    <col min="12" max="12" width="11.1640625" customWidth="1"/>
  </cols>
  <sheetData>
    <row r="1" spans="1:14" ht="18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</row>
    <row r="2" spans="1:14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</row>
    <row r="3" spans="1:14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</row>
    <row r="4" spans="1:14" ht="16" thickBot="1"/>
    <row r="5" spans="1:14" ht="16" thickBot="1">
      <c r="A5" s="1" t="s">
        <v>22</v>
      </c>
      <c r="B5" s="1" t="s">
        <v>23</v>
      </c>
      <c r="C5" s="46" t="s">
        <v>19</v>
      </c>
      <c r="D5" s="47"/>
      <c r="E5" s="47"/>
      <c r="F5" s="48"/>
      <c r="G5" s="21"/>
    </row>
    <row r="6" spans="1:14">
      <c r="A6" s="49" t="s">
        <v>15</v>
      </c>
      <c r="B6" s="50"/>
      <c r="C6" s="51" t="s">
        <v>13</v>
      </c>
      <c r="D6" s="51"/>
      <c r="E6" s="52" t="s">
        <v>14</v>
      </c>
      <c r="F6" s="53"/>
      <c r="G6" s="32"/>
      <c r="H6" s="54" t="s">
        <v>39</v>
      </c>
      <c r="I6" s="55"/>
      <c r="J6" s="56"/>
    </row>
    <row r="7" spans="1:14" ht="16" thickBot="1">
      <c r="A7" s="7" t="s">
        <v>16</v>
      </c>
      <c r="B7" s="8" t="s">
        <v>17</v>
      </c>
      <c r="C7" s="29" t="s">
        <v>35</v>
      </c>
      <c r="D7" s="29" t="s">
        <v>36</v>
      </c>
      <c r="E7" s="30" t="s">
        <v>37</v>
      </c>
      <c r="F7" s="31" t="s">
        <v>38</v>
      </c>
      <c r="G7" s="29"/>
      <c r="H7" s="42" t="s">
        <v>31</v>
      </c>
      <c r="I7" s="43" t="s">
        <v>32</v>
      </c>
      <c r="J7" s="44" t="s">
        <v>73</v>
      </c>
      <c r="L7" s="1" t="s">
        <v>29</v>
      </c>
      <c r="N7" s="1" t="str">
        <f>B5</f>
        <v>Lost Pines GCD</v>
      </c>
    </row>
    <row r="8" spans="1:14">
      <c r="A8" s="3" t="s">
        <v>0</v>
      </c>
      <c r="B8" s="9" t="s">
        <v>10</v>
      </c>
      <c r="C8" s="11">
        <v>5000</v>
      </c>
      <c r="D8" s="12">
        <v>25000</v>
      </c>
      <c r="E8" s="11">
        <v>5000</v>
      </c>
      <c r="F8" s="13">
        <v>5000</v>
      </c>
      <c r="G8" s="15"/>
      <c r="H8" s="34">
        <f>D8-C8</f>
        <v>20000</v>
      </c>
      <c r="I8" s="15">
        <f>F8-E8</f>
        <v>0</v>
      </c>
      <c r="J8" s="35">
        <f>H8+I8</f>
        <v>20000</v>
      </c>
      <c r="L8" t="s">
        <v>40</v>
      </c>
    </row>
    <row r="9" spans="1:14">
      <c r="A9" s="6" t="s">
        <v>11</v>
      </c>
      <c r="B9" s="10" t="s">
        <v>12</v>
      </c>
      <c r="C9" s="14">
        <v>0</v>
      </c>
      <c r="D9" s="15">
        <v>0</v>
      </c>
      <c r="E9" s="14">
        <v>0</v>
      </c>
      <c r="F9" s="16">
        <v>-2500</v>
      </c>
      <c r="G9" s="15"/>
      <c r="H9" s="34">
        <f t="shared" ref="H9:H16" si="0">D9-C9</f>
        <v>0</v>
      </c>
      <c r="I9" s="15">
        <f t="shared" ref="I9:I16" si="1">F9-E9</f>
        <v>-2500</v>
      </c>
      <c r="J9" s="35">
        <f t="shared" ref="J9:J16" si="2">H9+I9</f>
        <v>-2500</v>
      </c>
      <c r="L9" t="s">
        <v>41</v>
      </c>
    </row>
    <row r="10" spans="1:14">
      <c r="A10" s="6" t="s">
        <v>9</v>
      </c>
      <c r="B10" s="10" t="s">
        <v>74</v>
      </c>
      <c r="C10" s="14">
        <v>18000</v>
      </c>
      <c r="D10" s="15">
        <v>8000</v>
      </c>
      <c r="E10" s="14">
        <v>8000</v>
      </c>
      <c r="F10" s="16">
        <v>25000</v>
      </c>
      <c r="G10" s="15"/>
      <c r="H10" s="34">
        <f t="shared" si="0"/>
        <v>-10000</v>
      </c>
      <c r="I10" s="15">
        <f t="shared" si="1"/>
        <v>17000</v>
      </c>
      <c r="J10" s="35">
        <f t="shared" si="2"/>
        <v>7000</v>
      </c>
      <c r="L10" t="s">
        <v>54</v>
      </c>
    </row>
    <row r="11" spans="1:14" ht="17" customHeight="1">
      <c r="A11" s="6" t="s">
        <v>1</v>
      </c>
      <c r="B11" s="10" t="s">
        <v>5</v>
      </c>
      <c r="C11" s="14">
        <v>-15000</v>
      </c>
      <c r="D11" s="15">
        <v>-4000</v>
      </c>
      <c r="E11" s="14">
        <v>-2000</v>
      </c>
      <c r="F11" s="16">
        <v>12000</v>
      </c>
      <c r="G11" s="15"/>
      <c r="H11" s="34">
        <f t="shared" si="0"/>
        <v>11000</v>
      </c>
      <c r="I11" s="15">
        <f t="shared" si="1"/>
        <v>14000</v>
      </c>
      <c r="J11" s="35">
        <f t="shared" si="2"/>
        <v>25000</v>
      </c>
      <c r="L11" t="s">
        <v>56</v>
      </c>
    </row>
    <row r="12" spans="1:14">
      <c r="A12" s="6" t="s">
        <v>2</v>
      </c>
      <c r="B12" s="10" t="s">
        <v>6</v>
      </c>
      <c r="C12" s="14">
        <v>-2500</v>
      </c>
      <c r="D12" s="15">
        <v>0</v>
      </c>
      <c r="E12" s="14">
        <v>0</v>
      </c>
      <c r="F12" s="16">
        <v>0</v>
      </c>
      <c r="G12" s="15"/>
      <c r="H12" s="34">
        <f t="shared" si="0"/>
        <v>2500</v>
      </c>
      <c r="I12" s="15">
        <f t="shared" si="1"/>
        <v>0</v>
      </c>
      <c r="J12" s="35">
        <f t="shared" si="2"/>
        <v>2500</v>
      </c>
      <c r="L12" t="s">
        <v>60</v>
      </c>
    </row>
    <row r="13" spans="1:14">
      <c r="A13" s="6" t="s">
        <v>33</v>
      </c>
      <c r="B13" s="10" t="s">
        <v>8</v>
      </c>
      <c r="C13" s="14">
        <v>1000</v>
      </c>
      <c r="D13" s="15">
        <v>3000</v>
      </c>
      <c r="E13" s="14">
        <v>3000</v>
      </c>
      <c r="F13" s="16">
        <v>20000</v>
      </c>
      <c r="G13" s="15"/>
      <c r="H13" s="34">
        <f t="shared" si="0"/>
        <v>2000</v>
      </c>
      <c r="I13" s="15">
        <f t="shared" si="1"/>
        <v>17000</v>
      </c>
      <c r="J13" s="35">
        <f t="shared" si="2"/>
        <v>19000</v>
      </c>
      <c r="L13" t="s">
        <v>66</v>
      </c>
    </row>
    <row r="14" spans="1:14" ht="14" customHeight="1">
      <c r="A14" s="6" t="s">
        <v>34</v>
      </c>
      <c r="B14" s="10" t="s">
        <v>28</v>
      </c>
      <c r="C14" s="14">
        <v>-2000</v>
      </c>
      <c r="D14" s="15">
        <v>0</v>
      </c>
      <c r="E14" s="14">
        <v>-4000</v>
      </c>
      <c r="F14" s="16">
        <v>-17000</v>
      </c>
      <c r="G14" s="15"/>
      <c r="H14" s="34">
        <f t="shared" si="0"/>
        <v>2000</v>
      </c>
      <c r="I14" s="15">
        <f t="shared" si="1"/>
        <v>-13000</v>
      </c>
      <c r="J14" s="35">
        <f t="shared" si="2"/>
        <v>-11000</v>
      </c>
    </row>
    <row r="15" spans="1:14" ht="16" thickBot="1">
      <c r="A15" s="2" t="s">
        <v>3</v>
      </c>
      <c r="B15" s="4" t="s">
        <v>4</v>
      </c>
      <c r="C15" s="17">
        <v>-2500</v>
      </c>
      <c r="D15" s="18">
        <v>-13000</v>
      </c>
      <c r="E15" s="17">
        <v>-22000</v>
      </c>
      <c r="F15" s="19">
        <v>-58000</v>
      </c>
      <c r="G15" s="15"/>
      <c r="H15" s="39">
        <f t="shared" si="0"/>
        <v>-10500</v>
      </c>
      <c r="I15" s="40">
        <f t="shared" si="1"/>
        <v>-36000</v>
      </c>
      <c r="J15" s="41">
        <f t="shared" si="2"/>
        <v>-46500</v>
      </c>
    </row>
    <row r="16" spans="1:14" ht="16" thickBot="1">
      <c r="A16" s="45" t="s">
        <v>30</v>
      </c>
      <c r="B16" s="5" t="s">
        <v>21</v>
      </c>
      <c r="C16" s="20">
        <f>SUM(C8:C15)</f>
        <v>2000</v>
      </c>
      <c r="D16" s="20">
        <f>SUM(D8:D15)</f>
        <v>19000</v>
      </c>
      <c r="E16" s="20">
        <f>SUM(E8:E15)</f>
        <v>-12000</v>
      </c>
      <c r="F16" s="20">
        <f>SUM(F8:F15)</f>
        <v>-15500</v>
      </c>
      <c r="H16" s="36">
        <f t="shared" si="0"/>
        <v>17000</v>
      </c>
      <c r="I16" s="37">
        <f t="shared" si="1"/>
        <v>-3500</v>
      </c>
      <c r="J16" s="38">
        <f t="shared" si="2"/>
        <v>13500</v>
      </c>
    </row>
    <row r="17" spans="1:14">
      <c r="A17" t="s">
        <v>20</v>
      </c>
    </row>
    <row r="18" spans="1:14">
      <c r="A18" s="1"/>
    </row>
    <row r="19" spans="1:14" ht="16" thickBot="1"/>
    <row r="20" spans="1:14" ht="16" thickBot="1">
      <c r="A20" s="1" t="s">
        <v>22</v>
      </c>
      <c r="B20" s="1" t="s">
        <v>24</v>
      </c>
      <c r="C20" s="46" t="s">
        <v>19</v>
      </c>
      <c r="D20" s="47"/>
      <c r="E20" s="47"/>
      <c r="F20" s="48"/>
      <c r="G20" s="21"/>
    </row>
    <row r="21" spans="1:14">
      <c r="A21" s="49" t="s">
        <v>15</v>
      </c>
      <c r="B21" s="50"/>
      <c r="C21" s="51" t="s">
        <v>13</v>
      </c>
      <c r="D21" s="51"/>
      <c r="E21" s="52" t="s">
        <v>14</v>
      </c>
      <c r="F21" s="53"/>
      <c r="G21" s="32"/>
      <c r="H21" s="54" t="s">
        <v>39</v>
      </c>
      <c r="I21" s="55"/>
      <c r="J21" s="56"/>
    </row>
    <row r="22" spans="1:14" ht="16" thickBot="1">
      <c r="A22" s="7" t="s">
        <v>16</v>
      </c>
      <c r="B22" s="8" t="s">
        <v>17</v>
      </c>
      <c r="C22" s="29" t="s">
        <v>35</v>
      </c>
      <c r="D22" s="29" t="s">
        <v>36</v>
      </c>
      <c r="E22" s="30" t="s">
        <v>37</v>
      </c>
      <c r="F22" s="31" t="s">
        <v>38</v>
      </c>
      <c r="G22" s="29"/>
      <c r="H22" s="42" t="s">
        <v>31</v>
      </c>
      <c r="I22" s="43" t="s">
        <v>32</v>
      </c>
      <c r="J22" s="44" t="s">
        <v>73</v>
      </c>
      <c r="L22" s="57" t="s">
        <v>29</v>
      </c>
      <c r="M22" s="57"/>
      <c r="N22" s="1" t="str">
        <f>B20</f>
        <v>Post Oak Savannah GCD</v>
      </c>
    </row>
    <row r="23" spans="1:14">
      <c r="A23" s="3" t="s">
        <v>0</v>
      </c>
      <c r="B23" s="9" t="s">
        <v>10</v>
      </c>
      <c r="C23" s="11">
        <v>13000</v>
      </c>
      <c r="D23" s="12">
        <v>10000</v>
      </c>
      <c r="E23" s="11">
        <v>12000</v>
      </c>
      <c r="F23" s="13">
        <v>12000</v>
      </c>
      <c r="G23" s="15"/>
      <c r="H23" s="34">
        <f>D23-C23</f>
        <v>-3000</v>
      </c>
      <c r="I23" s="15">
        <f>F23-E23</f>
        <v>0</v>
      </c>
      <c r="J23" s="35">
        <f>H23+I23</f>
        <v>-3000</v>
      </c>
      <c r="L23" t="s">
        <v>42</v>
      </c>
    </row>
    <row r="24" spans="1:14">
      <c r="A24" s="6" t="s">
        <v>11</v>
      </c>
      <c r="B24" s="10" t="s">
        <v>12</v>
      </c>
      <c r="C24" s="14">
        <v>0</v>
      </c>
      <c r="D24" s="15">
        <v>0</v>
      </c>
      <c r="E24" s="14">
        <v>0</v>
      </c>
      <c r="F24" s="16">
        <v>0</v>
      </c>
      <c r="G24" s="15"/>
      <c r="H24" s="34">
        <f t="shared" ref="H24:H31" si="3">D24-C24</f>
        <v>0</v>
      </c>
      <c r="I24" s="15">
        <f t="shared" ref="I24:I31" si="4">F24-E24</f>
        <v>0</v>
      </c>
      <c r="J24" s="35">
        <f t="shared" ref="J24:J31" si="5">H24+I24</f>
        <v>0</v>
      </c>
      <c r="L24" t="s">
        <v>43</v>
      </c>
    </row>
    <row r="25" spans="1:14">
      <c r="A25" s="6" t="s">
        <v>9</v>
      </c>
      <c r="B25" s="10" t="s">
        <v>74</v>
      </c>
      <c r="C25" s="14">
        <v>22000</v>
      </c>
      <c r="D25" s="15">
        <v>28000</v>
      </c>
      <c r="E25" s="14">
        <v>30000</v>
      </c>
      <c r="F25" s="16">
        <v>30000</v>
      </c>
      <c r="G25" s="15"/>
      <c r="H25" s="34">
        <f t="shared" si="3"/>
        <v>6000</v>
      </c>
      <c r="I25" s="15">
        <f t="shared" si="4"/>
        <v>0</v>
      </c>
      <c r="J25" s="35">
        <f t="shared" si="5"/>
        <v>6000</v>
      </c>
      <c r="L25" t="s">
        <v>75</v>
      </c>
    </row>
    <row r="26" spans="1:14">
      <c r="A26" s="6" t="s">
        <v>1</v>
      </c>
      <c r="B26" s="10" t="s">
        <v>5</v>
      </c>
      <c r="C26" s="14">
        <v>-30000</v>
      </c>
      <c r="D26" s="26">
        <v>-12000</v>
      </c>
      <c r="E26" s="14">
        <v>-8000</v>
      </c>
      <c r="F26" s="16">
        <v>10000</v>
      </c>
      <c r="G26" s="15"/>
      <c r="H26" s="34">
        <f t="shared" si="3"/>
        <v>18000</v>
      </c>
      <c r="I26" s="15">
        <f t="shared" si="4"/>
        <v>18000</v>
      </c>
      <c r="J26" s="35">
        <f t="shared" si="5"/>
        <v>36000</v>
      </c>
      <c r="L26" t="s">
        <v>56</v>
      </c>
    </row>
    <row r="27" spans="1:14">
      <c r="A27" s="6" t="s">
        <v>2</v>
      </c>
      <c r="B27" s="10" t="s">
        <v>6</v>
      </c>
      <c r="C27" s="14">
        <v>0</v>
      </c>
      <c r="D27" s="26">
        <v>0</v>
      </c>
      <c r="E27" s="14">
        <v>0</v>
      </c>
      <c r="F27" s="16">
        <v>0</v>
      </c>
      <c r="G27" s="15"/>
      <c r="H27" s="34">
        <f t="shared" si="3"/>
        <v>0</v>
      </c>
      <c r="I27" s="15">
        <f t="shared" si="4"/>
        <v>0</v>
      </c>
      <c r="J27" s="35">
        <f t="shared" si="5"/>
        <v>0</v>
      </c>
      <c r="L27" t="s">
        <v>61</v>
      </c>
    </row>
    <row r="28" spans="1:14">
      <c r="A28" s="6" t="s">
        <v>33</v>
      </c>
      <c r="B28" s="10" t="s">
        <v>8</v>
      </c>
      <c r="C28" s="14">
        <v>2000</v>
      </c>
      <c r="D28" s="26">
        <v>4500</v>
      </c>
      <c r="E28" s="14">
        <v>4500</v>
      </c>
      <c r="F28" s="16">
        <v>27000</v>
      </c>
      <c r="G28" s="15"/>
      <c r="H28" s="34">
        <f t="shared" si="3"/>
        <v>2500</v>
      </c>
      <c r="I28" s="15">
        <f t="shared" si="4"/>
        <v>22500</v>
      </c>
      <c r="J28" s="35">
        <f t="shared" si="5"/>
        <v>25000</v>
      </c>
      <c r="L28" t="s">
        <v>67</v>
      </c>
    </row>
    <row r="29" spans="1:14">
      <c r="A29" s="6" t="s">
        <v>34</v>
      </c>
      <c r="B29" s="10" t="s">
        <v>7</v>
      </c>
      <c r="C29" s="14">
        <v>-7000</v>
      </c>
      <c r="D29" s="26">
        <v>-11000</v>
      </c>
      <c r="E29" s="14">
        <v>-18000</v>
      </c>
      <c r="F29" s="16">
        <v>-25000</v>
      </c>
      <c r="G29" s="15"/>
      <c r="H29" s="34">
        <f t="shared" si="3"/>
        <v>-4000</v>
      </c>
      <c r="I29" s="15">
        <f t="shared" si="4"/>
        <v>-7000</v>
      </c>
      <c r="J29" s="35">
        <f t="shared" si="5"/>
        <v>-11000</v>
      </c>
    </row>
    <row r="30" spans="1:14" ht="16" thickBot="1">
      <c r="A30" s="2" t="s">
        <v>3</v>
      </c>
      <c r="B30" s="4" t="s">
        <v>4</v>
      </c>
      <c r="C30" s="17">
        <v>-2000</v>
      </c>
      <c r="D30" s="18">
        <v>-22000</v>
      </c>
      <c r="E30" s="17">
        <v>-25000</v>
      </c>
      <c r="F30" s="19">
        <v>-71000</v>
      </c>
      <c r="G30" s="15"/>
      <c r="H30" s="39">
        <f t="shared" si="3"/>
        <v>-20000</v>
      </c>
      <c r="I30" s="40">
        <f t="shared" si="4"/>
        <v>-46000</v>
      </c>
      <c r="J30" s="41">
        <f t="shared" si="5"/>
        <v>-66000</v>
      </c>
    </row>
    <row r="31" spans="1:14" ht="16" thickBot="1">
      <c r="B31" s="5" t="s">
        <v>21</v>
      </c>
      <c r="C31" s="20">
        <f>SUM(C23:C30)</f>
        <v>-2000</v>
      </c>
      <c r="D31" s="20">
        <f>SUM(D23:D30)</f>
        <v>-2500</v>
      </c>
      <c r="E31" s="20">
        <f>SUM(E23:E30)</f>
        <v>-4500</v>
      </c>
      <c r="F31" s="20">
        <f>SUM(F23:F30)</f>
        <v>-17000</v>
      </c>
      <c r="H31" s="36">
        <f t="shared" si="3"/>
        <v>-500</v>
      </c>
      <c r="I31" s="37">
        <f t="shared" si="4"/>
        <v>-12500</v>
      </c>
      <c r="J31" s="38">
        <f t="shared" si="5"/>
        <v>-13000</v>
      </c>
    </row>
    <row r="32" spans="1:14">
      <c r="A32" t="s">
        <v>20</v>
      </c>
    </row>
    <row r="34" spans="1:14" ht="16" thickBot="1"/>
    <row r="35" spans="1:14" ht="16" thickBot="1">
      <c r="A35" s="1" t="s">
        <v>22</v>
      </c>
      <c r="B35" s="1" t="s">
        <v>25</v>
      </c>
      <c r="C35" s="46" t="s">
        <v>19</v>
      </c>
      <c r="D35" s="47"/>
      <c r="E35" s="47"/>
      <c r="F35" s="48"/>
      <c r="G35" s="21"/>
    </row>
    <row r="36" spans="1:14">
      <c r="A36" s="49" t="s">
        <v>15</v>
      </c>
      <c r="B36" s="50"/>
      <c r="C36" s="51" t="s">
        <v>13</v>
      </c>
      <c r="D36" s="51"/>
      <c r="E36" s="52" t="s">
        <v>14</v>
      </c>
      <c r="F36" s="53"/>
      <c r="G36" s="32"/>
      <c r="H36" s="54" t="s">
        <v>39</v>
      </c>
      <c r="I36" s="55"/>
      <c r="J36" s="56"/>
    </row>
    <row r="37" spans="1:14" ht="16" thickBot="1">
      <c r="A37" s="7" t="s">
        <v>16</v>
      </c>
      <c r="B37" s="8" t="s">
        <v>17</v>
      </c>
      <c r="C37" s="29" t="s">
        <v>35</v>
      </c>
      <c r="D37" s="29" t="s">
        <v>36</v>
      </c>
      <c r="E37" s="30" t="s">
        <v>37</v>
      </c>
      <c r="F37" s="31" t="s">
        <v>38</v>
      </c>
      <c r="G37" s="29"/>
      <c r="H37" s="42" t="s">
        <v>31</v>
      </c>
      <c r="I37" s="43" t="s">
        <v>32</v>
      </c>
      <c r="J37" s="44" t="s">
        <v>73</v>
      </c>
      <c r="L37" s="57" t="s">
        <v>29</v>
      </c>
      <c r="M37" s="57"/>
      <c r="N37" s="1" t="str">
        <f>B35</f>
        <v>Brazos Valley GCD</v>
      </c>
    </row>
    <row r="38" spans="1:14">
      <c r="A38" s="3" t="s">
        <v>0</v>
      </c>
      <c r="B38" s="9" t="s">
        <v>10</v>
      </c>
      <c r="C38" s="11">
        <v>7500</v>
      </c>
      <c r="D38" s="12">
        <v>4000</v>
      </c>
      <c r="E38" s="11">
        <v>5000</v>
      </c>
      <c r="F38" s="13">
        <v>5000</v>
      </c>
      <c r="G38" s="15"/>
      <c r="H38" s="34">
        <f>D38-C38</f>
        <v>-3500</v>
      </c>
      <c r="I38" s="15">
        <f>F38-E38</f>
        <v>0</v>
      </c>
      <c r="J38" s="35">
        <f>H38+I38</f>
        <v>-3500</v>
      </c>
      <c r="L38" t="s">
        <v>45</v>
      </c>
    </row>
    <row r="39" spans="1:14">
      <c r="A39" s="6" t="s">
        <v>11</v>
      </c>
      <c r="B39" s="10" t="s">
        <v>12</v>
      </c>
      <c r="C39" s="14">
        <v>2000</v>
      </c>
      <c r="D39" s="15">
        <v>3000</v>
      </c>
      <c r="E39" s="14">
        <v>0</v>
      </c>
      <c r="F39" s="16">
        <v>0</v>
      </c>
      <c r="G39" s="15"/>
      <c r="H39" s="34">
        <f t="shared" ref="H39:H46" si="6">D39-C39</f>
        <v>1000</v>
      </c>
      <c r="I39" s="15">
        <f t="shared" ref="I39:I46" si="7">F39-E39</f>
        <v>0</v>
      </c>
      <c r="J39" s="35">
        <f t="shared" ref="J39:J46" si="8">H39+I39</f>
        <v>1000</v>
      </c>
      <c r="L39" t="s">
        <v>46</v>
      </c>
    </row>
    <row r="40" spans="1:14">
      <c r="A40" s="6" t="s">
        <v>9</v>
      </c>
      <c r="B40" s="10" t="s">
        <v>74</v>
      </c>
      <c r="C40" s="14">
        <v>17000</v>
      </c>
      <c r="D40" s="15">
        <v>17000</v>
      </c>
      <c r="E40" s="14">
        <v>10000</v>
      </c>
      <c r="F40" s="16">
        <v>12000</v>
      </c>
      <c r="G40" s="15"/>
      <c r="H40" s="34">
        <f t="shared" si="6"/>
        <v>0</v>
      </c>
      <c r="I40" s="15">
        <f t="shared" si="7"/>
        <v>2000</v>
      </c>
      <c r="J40" s="35">
        <f t="shared" si="8"/>
        <v>2000</v>
      </c>
      <c r="L40" s="33" t="s">
        <v>76</v>
      </c>
    </row>
    <row r="41" spans="1:14">
      <c r="A41" s="6" t="s">
        <v>1</v>
      </c>
      <c r="B41" s="10" t="s">
        <v>5</v>
      </c>
      <c r="C41" s="14">
        <v>-18000</v>
      </c>
      <c r="D41" s="26">
        <v>-6000</v>
      </c>
      <c r="E41" s="14">
        <v>-6000</v>
      </c>
      <c r="F41" s="16">
        <v>-2000</v>
      </c>
      <c r="G41" s="15"/>
      <c r="H41" s="34">
        <f t="shared" si="6"/>
        <v>12000</v>
      </c>
      <c r="I41" s="15">
        <f t="shared" si="7"/>
        <v>4000</v>
      </c>
      <c r="J41" s="35">
        <f t="shared" si="8"/>
        <v>16000</v>
      </c>
      <c r="L41" t="s">
        <v>56</v>
      </c>
    </row>
    <row r="42" spans="1:14">
      <c r="A42" s="6" t="s">
        <v>2</v>
      </c>
      <c r="B42" s="10" t="s">
        <v>6</v>
      </c>
      <c r="C42" s="14">
        <v>0</v>
      </c>
      <c r="D42" s="26">
        <v>0</v>
      </c>
      <c r="E42" s="14">
        <v>0</v>
      </c>
      <c r="F42" s="16">
        <v>0</v>
      </c>
      <c r="G42" s="15"/>
      <c r="H42" s="34">
        <f t="shared" si="6"/>
        <v>0</v>
      </c>
      <c r="I42" s="15">
        <f t="shared" si="7"/>
        <v>0</v>
      </c>
      <c r="J42" s="35">
        <f t="shared" si="8"/>
        <v>0</v>
      </c>
      <c r="L42" t="s">
        <v>62</v>
      </c>
    </row>
    <row r="43" spans="1:14">
      <c r="A43" s="6" t="s">
        <v>33</v>
      </c>
      <c r="B43" s="10" t="s">
        <v>8</v>
      </c>
      <c r="C43" s="14">
        <v>6000</v>
      </c>
      <c r="D43" s="26">
        <v>13000</v>
      </c>
      <c r="E43" s="14">
        <v>13000</v>
      </c>
      <c r="F43" s="16">
        <v>33000</v>
      </c>
      <c r="G43" s="15"/>
      <c r="H43" s="34">
        <f t="shared" si="6"/>
        <v>7000</v>
      </c>
      <c r="I43" s="15">
        <f t="shared" si="7"/>
        <v>20000</v>
      </c>
      <c r="J43" s="35">
        <f t="shared" si="8"/>
        <v>27000</v>
      </c>
      <c r="L43" t="s">
        <v>68</v>
      </c>
    </row>
    <row r="44" spans="1:14">
      <c r="A44" s="6" t="s">
        <v>34</v>
      </c>
      <c r="B44" s="10" t="s">
        <v>7</v>
      </c>
      <c r="C44" s="14">
        <v>2000</v>
      </c>
      <c r="D44" s="26">
        <v>7000</v>
      </c>
      <c r="E44" s="14">
        <v>7000</v>
      </c>
      <c r="F44" s="16">
        <v>41000</v>
      </c>
      <c r="G44" s="15"/>
      <c r="H44" s="34">
        <f t="shared" si="6"/>
        <v>5000</v>
      </c>
      <c r="I44" s="15">
        <f t="shared" si="7"/>
        <v>34000</v>
      </c>
      <c r="J44" s="35">
        <f t="shared" si="8"/>
        <v>39000</v>
      </c>
    </row>
    <row r="45" spans="1:14" ht="16" thickBot="1">
      <c r="A45" s="2" t="s">
        <v>3</v>
      </c>
      <c r="B45" s="4" t="s">
        <v>4</v>
      </c>
      <c r="C45" s="17"/>
      <c r="D45" s="18"/>
      <c r="E45" s="17">
        <v>-45000</v>
      </c>
      <c r="F45" s="19">
        <v>-111000</v>
      </c>
      <c r="G45" s="15"/>
      <c r="H45" s="39">
        <f t="shared" si="6"/>
        <v>0</v>
      </c>
      <c r="I45" s="40">
        <f t="shared" si="7"/>
        <v>-66000</v>
      </c>
      <c r="J45" s="41">
        <f t="shared" si="8"/>
        <v>-66000</v>
      </c>
    </row>
    <row r="46" spans="1:14" ht="16" thickBot="1">
      <c r="B46" s="5" t="s">
        <v>21</v>
      </c>
      <c r="C46" s="20">
        <f>SUM(C38:C45)</f>
        <v>16500</v>
      </c>
      <c r="D46" s="20">
        <f>SUM(D38:D45)</f>
        <v>38000</v>
      </c>
      <c r="E46" s="20">
        <f>SUM(E38:E45)</f>
        <v>-16000</v>
      </c>
      <c r="F46" s="20">
        <f>SUM(F38:F45)</f>
        <v>-22000</v>
      </c>
      <c r="H46" s="36">
        <f t="shared" si="6"/>
        <v>21500</v>
      </c>
      <c r="I46" s="37">
        <f t="shared" si="7"/>
        <v>-6000</v>
      </c>
      <c r="J46" s="38">
        <f t="shared" si="8"/>
        <v>15500</v>
      </c>
    </row>
    <row r="47" spans="1:14">
      <c r="A47" t="s">
        <v>20</v>
      </c>
    </row>
    <row r="49" spans="1:14" ht="16" thickBot="1"/>
    <row r="50" spans="1:14" ht="16" thickBot="1">
      <c r="A50" s="1" t="s">
        <v>22</v>
      </c>
      <c r="B50" s="1" t="s">
        <v>26</v>
      </c>
      <c r="C50" s="46" t="s">
        <v>19</v>
      </c>
      <c r="D50" s="47"/>
      <c r="E50" s="47"/>
      <c r="F50" s="48"/>
      <c r="G50" s="21"/>
    </row>
    <row r="51" spans="1:14">
      <c r="A51" s="49" t="s">
        <v>15</v>
      </c>
      <c r="B51" s="50"/>
      <c r="C51" s="51" t="s">
        <v>13</v>
      </c>
      <c r="D51" s="51"/>
      <c r="E51" s="52" t="s">
        <v>14</v>
      </c>
      <c r="F51" s="53"/>
      <c r="G51" s="32"/>
      <c r="H51" s="54" t="s">
        <v>39</v>
      </c>
      <c r="I51" s="55"/>
      <c r="J51" s="56"/>
    </row>
    <row r="52" spans="1:14" ht="16" thickBot="1">
      <c r="A52" s="7" t="s">
        <v>16</v>
      </c>
      <c r="B52" s="8" t="s">
        <v>17</v>
      </c>
      <c r="C52" s="29" t="s">
        <v>35</v>
      </c>
      <c r="D52" s="29" t="s">
        <v>36</v>
      </c>
      <c r="E52" s="30" t="s">
        <v>37</v>
      </c>
      <c r="F52" s="31" t="s">
        <v>38</v>
      </c>
      <c r="G52" s="29"/>
      <c r="H52" s="42" t="s">
        <v>31</v>
      </c>
      <c r="I52" s="43" t="s">
        <v>32</v>
      </c>
      <c r="J52" s="44" t="s">
        <v>73</v>
      </c>
      <c r="L52" s="57" t="s">
        <v>29</v>
      </c>
      <c r="M52" s="57"/>
      <c r="N52" s="1" t="str">
        <f>B50</f>
        <v>Fayette County GCD</v>
      </c>
    </row>
    <row r="53" spans="1:14">
      <c r="A53" s="3" t="s">
        <v>0</v>
      </c>
      <c r="B53" s="9" t="s">
        <v>10</v>
      </c>
      <c r="C53" s="11">
        <v>0</v>
      </c>
      <c r="D53" s="12">
        <v>0</v>
      </c>
      <c r="E53" s="11">
        <v>0</v>
      </c>
      <c r="F53" s="13">
        <v>0</v>
      </c>
      <c r="G53" s="15"/>
      <c r="H53" s="34">
        <f>D53-C53</f>
        <v>0</v>
      </c>
      <c r="I53" s="15">
        <f>F53-E53</f>
        <v>0</v>
      </c>
      <c r="J53" s="35">
        <f>H53+I53</f>
        <v>0</v>
      </c>
      <c r="L53" t="s">
        <v>47</v>
      </c>
    </row>
    <row r="54" spans="1:14">
      <c r="A54" s="6" t="s">
        <v>11</v>
      </c>
      <c r="B54" s="10" t="s">
        <v>12</v>
      </c>
      <c r="C54" s="14">
        <v>-50</v>
      </c>
      <c r="D54" s="15">
        <v>-50</v>
      </c>
      <c r="E54" s="14">
        <v>0</v>
      </c>
      <c r="F54" s="16">
        <v>0</v>
      </c>
      <c r="G54" s="15"/>
      <c r="H54" s="34">
        <f t="shared" ref="H54:H61" si="9">D54-C54</f>
        <v>0</v>
      </c>
      <c r="I54" s="15">
        <f t="shared" ref="I54:I61" si="10">F54-E54</f>
        <v>0</v>
      </c>
      <c r="J54" s="35">
        <f t="shared" ref="J54:J61" si="11">H54+I54</f>
        <v>0</v>
      </c>
      <c r="L54" t="s">
        <v>48</v>
      </c>
    </row>
    <row r="55" spans="1:14">
      <c r="A55" s="6" t="s">
        <v>9</v>
      </c>
      <c r="B55" s="10" t="s">
        <v>74</v>
      </c>
      <c r="C55" s="14">
        <v>0</v>
      </c>
      <c r="D55" s="15">
        <v>50</v>
      </c>
      <c r="E55" s="14">
        <v>50</v>
      </c>
      <c r="F55" s="16">
        <v>50</v>
      </c>
      <c r="G55" s="15"/>
      <c r="H55" s="34">
        <f t="shared" si="9"/>
        <v>50</v>
      </c>
      <c r="I55" s="15">
        <f t="shared" si="10"/>
        <v>0</v>
      </c>
      <c r="J55" s="35">
        <f t="shared" si="11"/>
        <v>50</v>
      </c>
      <c r="L55" t="s">
        <v>55</v>
      </c>
    </row>
    <row r="56" spans="1:14">
      <c r="A56" s="6" t="s">
        <v>1</v>
      </c>
      <c r="B56" s="10" t="s">
        <v>5</v>
      </c>
      <c r="C56" s="14">
        <v>0</v>
      </c>
      <c r="D56" s="15">
        <v>0</v>
      </c>
      <c r="E56" s="14">
        <v>0</v>
      </c>
      <c r="F56" s="16">
        <v>0</v>
      </c>
      <c r="G56" s="15"/>
      <c r="H56" s="34">
        <f t="shared" si="9"/>
        <v>0</v>
      </c>
      <c r="I56" s="15">
        <f t="shared" si="10"/>
        <v>0</v>
      </c>
      <c r="J56" s="35">
        <f t="shared" si="11"/>
        <v>0</v>
      </c>
      <c r="L56" t="s">
        <v>57</v>
      </c>
    </row>
    <row r="57" spans="1:14">
      <c r="A57" s="6" t="s">
        <v>2</v>
      </c>
      <c r="B57" s="10" t="s">
        <v>6</v>
      </c>
      <c r="C57" s="14">
        <v>0</v>
      </c>
      <c r="D57" s="15">
        <v>0</v>
      </c>
      <c r="E57" s="14">
        <v>0</v>
      </c>
      <c r="F57" s="16">
        <v>0</v>
      </c>
      <c r="G57" s="15"/>
      <c r="H57" s="34">
        <f t="shared" si="9"/>
        <v>0</v>
      </c>
      <c r="I57" s="15">
        <f t="shared" si="10"/>
        <v>0</v>
      </c>
      <c r="J57" s="35">
        <f t="shared" si="11"/>
        <v>0</v>
      </c>
      <c r="L57" t="s">
        <v>63</v>
      </c>
    </row>
    <row r="58" spans="1:14">
      <c r="A58" s="6" t="s">
        <v>33</v>
      </c>
      <c r="B58" s="10" t="s">
        <v>8</v>
      </c>
      <c r="C58" s="14">
        <v>200</v>
      </c>
      <c r="D58" s="15">
        <v>700</v>
      </c>
      <c r="E58" s="14">
        <v>400</v>
      </c>
      <c r="F58" s="16">
        <v>4200</v>
      </c>
      <c r="G58" s="15"/>
      <c r="H58" s="34">
        <f t="shared" si="9"/>
        <v>500</v>
      </c>
      <c r="I58" s="15">
        <f t="shared" si="10"/>
        <v>3800</v>
      </c>
      <c r="J58" s="35">
        <f t="shared" si="11"/>
        <v>4300</v>
      </c>
      <c r="L58" t="s">
        <v>69</v>
      </c>
    </row>
    <row r="59" spans="1:14">
      <c r="A59" s="6" t="s">
        <v>34</v>
      </c>
      <c r="B59" s="10" t="s">
        <v>7</v>
      </c>
      <c r="C59" s="14">
        <v>-300</v>
      </c>
      <c r="D59" s="15">
        <v>-500</v>
      </c>
      <c r="E59" s="14">
        <v>-700</v>
      </c>
      <c r="F59" s="16">
        <v>-4500</v>
      </c>
      <c r="G59" s="15"/>
      <c r="H59" s="34">
        <f t="shared" si="9"/>
        <v>-200</v>
      </c>
      <c r="I59" s="15">
        <f t="shared" si="10"/>
        <v>-3800</v>
      </c>
      <c r="J59" s="35">
        <f t="shared" si="11"/>
        <v>-4000</v>
      </c>
    </row>
    <row r="60" spans="1:14" ht="16" thickBot="1">
      <c r="A60" s="2" t="s">
        <v>3</v>
      </c>
      <c r="B60" s="4" t="s">
        <v>4</v>
      </c>
      <c r="C60" s="17">
        <v>0</v>
      </c>
      <c r="D60" s="18">
        <v>0</v>
      </c>
      <c r="E60" s="17">
        <v>0</v>
      </c>
      <c r="F60" s="19">
        <v>0</v>
      </c>
      <c r="G60" s="15"/>
      <c r="H60" s="39">
        <f t="shared" si="9"/>
        <v>0</v>
      </c>
      <c r="I60" s="40">
        <f t="shared" si="10"/>
        <v>0</v>
      </c>
      <c r="J60" s="41">
        <f t="shared" si="11"/>
        <v>0</v>
      </c>
    </row>
    <row r="61" spans="1:14" ht="16" thickBot="1">
      <c r="B61" s="5" t="s">
        <v>21</v>
      </c>
      <c r="C61" s="20">
        <f>SUM(C53:C60)</f>
        <v>-150</v>
      </c>
      <c r="D61" s="20">
        <f>SUM(D53:D60)</f>
        <v>200</v>
      </c>
      <c r="E61" s="20">
        <f>SUM(E53:E60)</f>
        <v>-250</v>
      </c>
      <c r="F61" s="20">
        <f>SUM(F53:F60)</f>
        <v>-250</v>
      </c>
      <c r="H61" s="36">
        <f t="shared" si="9"/>
        <v>350</v>
      </c>
      <c r="I61" s="37">
        <f t="shared" si="10"/>
        <v>0</v>
      </c>
      <c r="J61" s="38">
        <f t="shared" si="11"/>
        <v>350</v>
      </c>
    </row>
    <row r="62" spans="1:14">
      <c r="A62" t="s">
        <v>20</v>
      </c>
    </row>
    <row r="64" spans="1:14" ht="16" thickBot="1"/>
    <row r="65" spans="1:14" ht="16" thickBot="1">
      <c r="A65" s="1" t="s">
        <v>22</v>
      </c>
      <c r="B65" s="1" t="s">
        <v>27</v>
      </c>
      <c r="C65" s="46" t="s">
        <v>19</v>
      </c>
      <c r="D65" s="47"/>
      <c r="E65" s="47"/>
      <c r="F65" s="48"/>
      <c r="G65" s="21"/>
    </row>
    <row r="66" spans="1:14">
      <c r="A66" s="49" t="s">
        <v>15</v>
      </c>
      <c r="B66" s="50"/>
      <c r="C66" s="51" t="s">
        <v>13</v>
      </c>
      <c r="D66" s="51"/>
      <c r="E66" s="52" t="s">
        <v>14</v>
      </c>
      <c r="F66" s="53"/>
      <c r="G66" s="32"/>
      <c r="H66" s="54" t="s">
        <v>39</v>
      </c>
      <c r="I66" s="55"/>
      <c r="J66" s="56"/>
    </row>
    <row r="67" spans="1:14" ht="16" thickBot="1">
      <c r="A67" s="7" t="s">
        <v>16</v>
      </c>
      <c r="B67" s="8" t="s">
        <v>17</v>
      </c>
      <c r="C67" s="22">
        <v>1975</v>
      </c>
      <c r="D67" s="22">
        <v>1999</v>
      </c>
      <c r="E67" s="24">
        <v>2000</v>
      </c>
      <c r="F67" s="25">
        <v>2070</v>
      </c>
      <c r="G67" s="22"/>
      <c r="H67" s="42" t="s">
        <v>31</v>
      </c>
      <c r="I67" s="43" t="s">
        <v>32</v>
      </c>
      <c r="J67" s="44" t="s">
        <v>73</v>
      </c>
      <c r="L67" s="57" t="s">
        <v>29</v>
      </c>
      <c r="M67" s="57"/>
      <c r="N67" s="1" t="str">
        <f>B65</f>
        <v>Mid-East Texas GCD</v>
      </c>
    </row>
    <row r="68" spans="1:14">
      <c r="A68" s="3" t="s">
        <v>0</v>
      </c>
      <c r="B68" s="9" t="s">
        <v>10</v>
      </c>
      <c r="C68" s="11">
        <v>12000</v>
      </c>
      <c r="D68" s="12">
        <v>6000</v>
      </c>
      <c r="E68" s="11">
        <v>10000</v>
      </c>
      <c r="F68" s="13">
        <v>10000</v>
      </c>
      <c r="G68" s="15"/>
      <c r="H68" s="34">
        <f>D68-C68</f>
        <v>-6000</v>
      </c>
      <c r="I68" s="15">
        <f>F68-E68</f>
        <v>0</v>
      </c>
      <c r="J68" s="35">
        <f>H68+I68</f>
        <v>-6000</v>
      </c>
      <c r="L68" t="s">
        <v>49</v>
      </c>
    </row>
    <row r="69" spans="1:14">
      <c r="A69" s="6" t="s">
        <v>11</v>
      </c>
      <c r="B69" s="10" t="s">
        <v>12</v>
      </c>
      <c r="C69" s="14">
        <v>-1000</v>
      </c>
      <c r="D69" s="15">
        <v>-1000</v>
      </c>
      <c r="E69" s="14">
        <v>-1000</v>
      </c>
      <c r="F69" s="16">
        <v>-1000</v>
      </c>
      <c r="G69" s="15"/>
      <c r="H69" s="34">
        <f t="shared" ref="H69:H76" si="12">D69-C69</f>
        <v>0</v>
      </c>
      <c r="I69" s="15">
        <f t="shared" ref="I69:I76" si="13">F69-E69</f>
        <v>0</v>
      </c>
      <c r="J69" s="35">
        <f t="shared" ref="J69:J76" si="14">H69+I69</f>
        <v>0</v>
      </c>
      <c r="L69" t="s">
        <v>50</v>
      </c>
    </row>
    <row r="70" spans="1:14">
      <c r="A70" s="6" t="s">
        <v>9</v>
      </c>
      <c r="B70" s="10" t="s">
        <v>74</v>
      </c>
      <c r="C70" s="14">
        <v>21000</v>
      </c>
      <c r="D70" s="15">
        <v>4000</v>
      </c>
      <c r="E70" s="14">
        <v>2500</v>
      </c>
      <c r="F70" s="16">
        <v>1000</v>
      </c>
      <c r="G70" s="15"/>
      <c r="H70" s="34">
        <f t="shared" si="12"/>
        <v>-17000</v>
      </c>
      <c r="I70" s="15">
        <f t="shared" si="13"/>
        <v>-1500</v>
      </c>
      <c r="J70" s="35">
        <f t="shared" si="14"/>
        <v>-18500</v>
      </c>
      <c r="L70" t="s">
        <v>77</v>
      </c>
    </row>
    <row r="71" spans="1:14">
      <c r="A71" s="6" t="s">
        <v>1</v>
      </c>
      <c r="B71" s="10" t="s">
        <v>5</v>
      </c>
      <c r="C71" s="14">
        <v>-30000</v>
      </c>
      <c r="D71" s="15">
        <v>-8000</v>
      </c>
      <c r="E71" s="14">
        <v>-8000</v>
      </c>
      <c r="F71" s="16">
        <v>-7000</v>
      </c>
      <c r="G71" s="15"/>
      <c r="H71" s="34">
        <f t="shared" si="12"/>
        <v>22000</v>
      </c>
      <c r="I71" s="15">
        <f t="shared" si="13"/>
        <v>1000</v>
      </c>
      <c r="J71" s="35">
        <f t="shared" si="14"/>
        <v>23000</v>
      </c>
      <c r="L71" t="s">
        <v>58</v>
      </c>
    </row>
    <row r="72" spans="1:14">
      <c r="A72" s="6" t="s">
        <v>2</v>
      </c>
      <c r="B72" s="10" t="s">
        <v>6</v>
      </c>
      <c r="C72" s="14">
        <v>0</v>
      </c>
      <c r="D72" s="15">
        <v>0</v>
      </c>
      <c r="E72" s="14">
        <v>0</v>
      </c>
      <c r="F72" s="16">
        <v>0</v>
      </c>
      <c r="G72" s="15"/>
      <c r="H72" s="34">
        <f t="shared" si="12"/>
        <v>0</v>
      </c>
      <c r="I72" s="15">
        <f t="shared" si="13"/>
        <v>0</v>
      </c>
      <c r="J72" s="35">
        <f t="shared" si="14"/>
        <v>0</v>
      </c>
      <c r="L72" t="s">
        <v>64</v>
      </c>
    </row>
    <row r="73" spans="1:14">
      <c r="A73" s="6" t="s">
        <v>33</v>
      </c>
      <c r="B73" s="10" t="s">
        <v>8</v>
      </c>
      <c r="C73" s="14">
        <v>2500</v>
      </c>
      <c r="D73" s="15">
        <v>4000</v>
      </c>
      <c r="E73" s="14">
        <v>5500</v>
      </c>
      <c r="F73" s="16">
        <v>12000</v>
      </c>
      <c r="G73" s="15"/>
      <c r="H73" s="34">
        <f t="shared" si="12"/>
        <v>1500</v>
      </c>
      <c r="I73" s="15">
        <f t="shared" si="13"/>
        <v>6500</v>
      </c>
      <c r="J73" s="35">
        <f t="shared" si="14"/>
        <v>8000</v>
      </c>
      <c r="L73" t="s">
        <v>70</v>
      </c>
    </row>
    <row r="74" spans="1:14">
      <c r="A74" s="6" t="s">
        <v>34</v>
      </c>
      <c r="B74" s="10" t="s">
        <v>7</v>
      </c>
      <c r="C74" s="14">
        <v>0</v>
      </c>
      <c r="D74" s="15">
        <v>1000</v>
      </c>
      <c r="E74" s="14">
        <v>2000</v>
      </c>
      <c r="F74" s="16">
        <v>-11000</v>
      </c>
      <c r="G74" s="15"/>
      <c r="H74" s="34">
        <f t="shared" si="12"/>
        <v>1000</v>
      </c>
      <c r="I74" s="15">
        <f t="shared" si="13"/>
        <v>-13000</v>
      </c>
      <c r="J74" s="35">
        <f t="shared" si="14"/>
        <v>-12000</v>
      </c>
    </row>
    <row r="75" spans="1:14" ht="16" thickBot="1">
      <c r="A75" s="2" t="s">
        <v>3</v>
      </c>
      <c r="B75" s="4" t="s">
        <v>4</v>
      </c>
      <c r="C75" s="17">
        <v>-2000</v>
      </c>
      <c r="D75" s="18">
        <v>-3000</v>
      </c>
      <c r="E75" s="17">
        <v>-9000</v>
      </c>
      <c r="F75" s="19">
        <v>-4000</v>
      </c>
      <c r="G75" s="15"/>
      <c r="H75" s="39">
        <f t="shared" si="12"/>
        <v>-1000</v>
      </c>
      <c r="I75" s="40">
        <f t="shared" si="13"/>
        <v>5000</v>
      </c>
      <c r="J75" s="41">
        <f t="shared" si="14"/>
        <v>4000</v>
      </c>
    </row>
    <row r="76" spans="1:14" ht="16" thickBot="1">
      <c r="B76" s="5" t="s">
        <v>21</v>
      </c>
      <c r="C76" s="20">
        <f>SUM(C68:C75)</f>
        <v>2500</v>
      </c>
      <c r="D76" s="20">
        <f>SUM(D68:D75)</f>
        <v>3000</v>
      </c>
      <c r="E76" s="20">
        <f>SUM(E68:E75)</f>
        <v>2000</v>
      </c>
      <c r="F76" s="20">
        <f>SUM(F68:F75)</f>
        <v>0</v>
      </c>
      <c r="H76" s="36">
        <f t="shared" si="12"/>
        <v>500</v>
      </c>
      <c r="I76" s="37">
        <f t="shared" si="13"/>
        <v>-2000</v>
      </c>
      <c r="J76" s="38">
        <f t="shared" si="14"/>
        <v>-1500</v>
      </c>
    </row>
    <row r="77" spans="1:14">
      <c r="A77" t="s">
        <v>20</v>
      </c>
    </row>
    <row r="79" spans="1:14" ht="16" thickBot="1"/>
    <row r="80" spans="1:14" ht="16" thickBot="1">
      <c r="A80" s="1" t="s">
        <v>22</v>
      </c>
      <c r="B80" s="1" t="s">
        <v>72</v>
      </c>
      <c r="C80" s="46" t="s">
        <v>19</v>
      </c>
      <c r="D80" s="47"/>
      <c r="E80" s="47"/>
      <c r="F80" s="48"/>
      <c r="G80" s="21"/>
    </row>
    <row r="81" spans="1:14">
      <c r="A81" s="49" t="s">
        <v>15</v>
      </c>
      <c r="B81" s="50"/>
      <c r="C81" s="51" t="s">
        <v>13</v>
      </c>
      <c r="D81" s="51"/>
      <c r="E81" s="52" t="s">
        <v>14</v>
      </c>
      <c r="F81" s="53"/>
      <c r="G81" s="32"/>
      <c r="H81" s="54" t="s">
        <v>39</v>
      </c>
      <c r="I81" s="55"/>
      <c r="J81" s="56"/>
    </row>
    <row r="82" spans="1:14" ht="16" thickBot="1">
      <c r="A82" s="7" t="s">
        <v>16</v>
      </c>
      <c r="B82" s="8" t="s">
        <v>17</v>
      </c>
      <c r="C82" s="29" t="s">
        <v>35</v>
      </c>
      <c r="D82" s="29" t="s">
        <v>36</v>
      </c>
      <c r="E82" s="30" t="s">
        <v>37</v>
      </c>
      <c r="F82" s="31" t="s">
        <v>38</v>
      </c>
      <c r="G82" s="29"/>
      <c r="H82" s="42" t="s">
        <v>31</v>
      </c>
      <c r="I82" s="43" t="s">
        <v>32</v>
      </c>
      <c r="J82" s="44" t="s">
        <v>73</v>
      </c>
      <c r="L82" s="57" t="s">
        <v>29</v>
      </c>
      <c r="M82" s="57"/>
      <c r="N82" s="1" t="str">
        <f>B80</f>
        <v>GCD's Consolidated</v>
      </c>
    </row>
    <row r="83" spans="1:14">
      <c r="A83" s="3" t="s">
        <v>0</v>
      </c>
      <c r="B83" s="9" t="s">
        <v>10</v>
      </c>
      <c r="C83" s="11">
        <f t="shared" ref="C83:F90" si="15">C8+C23+C38+C53+C68</f>
        <v>37500</v>
      </c>
      <c r="D83" s="12">
        <f t="shared" si="15"/>
        <v>45000</v>
      </c>
      <c r="E83" s="11">
        <f t="shared" si="15"/>
        <v>32000</v>
      </c>
      <c r="F83" s="13">
        <f t="shared" si="15"/>
        <v>32000</v>
      </c>
      <c r="G83" s="15"/>
      <c r="H83" s="34">
        <f>D83-C83</f>
        <v>7500</v>
      </c>
      <c r="I83" s="15">
        <f>F83-E83</f>
        <v>0</v>
      </c>
      <c r="J83" s="35">
        <f>H83+I83</f>
        <v>7500</v>
      </c>
      <c r="L83" t="s">
        <v>44</v>
      </c>
    </row>
    <row r="84" spans="1:14">
      <c r="A84" s="6" t="s">
        <v>11</v>
      </c>
      <c r="B84" s="10" t="s">
        <v>12</v>
      </c>
      <c r="C84" s="14">
        <f t="shared" si="15"/>
        <v>950</v>
      </c>
      <c r="D84" s="15">
        <f t="shared" si="15"/>
        <v>1950</v>
      </c>
      <c r="E84" s="14">
        <f t="shared" si="15"/>
        <v>-1000</v>
      </c>
      <c r="F84" s="16">
        <f t="shared" si="15"/>
        <v>-3500</v>
      </c>
      <c r="G84" s="15"/>
      <c r="H84" s="34">
        <f t="shared" ref="H84:H91" si="16">D84-C84</f>
        <v>1000</v>
      </c>
      <c r="I84" s="15">
        <f t="shared" ref="I84:I91" si="17">F84-E84</f>
        <v>-2500</v>
      </c>
      <c r="J84" s="35">
        <f t="shared" ref="J84:J91" si="18">H84+I84</f>
        <v>-1500</v>
      </c>
      <c r="L84" t="s">
        <v>51</v>
      </c>
    </row>
    <row r="85" spans="1:14">
      <c r="A85" s="60" t="s">
        <v>9</v>
      </c>
      <c r="B85" s="61" t="s">
        <v>74</v>
      </c>
      <c r="C85" s="62">
        <f t="shared" si="15"/>
        <v>78000</v>
      </c>
      <c r="D85" s="63">
        <f t="shared" si="15"/>
        <v>57050</v>
      </c>
      <c r="E85" s="62">
        <f t="shared" si="15"/>
        <v>50550</v>
      </c>
      <c r="F85" s="64">
        <f t="shared" si="15"/>
        <v>68050</v>
      </c>
      <c r="G85" s="63"/>
      <c r="H85" s="65">
        <f t="shared" si="16"/>
        <v>-20950</v>
      </c>
      <c r="I85" s="63">
        <f t="shared" si="17"/>
        <v>17500</v>
      </c>
      <c r="J85" s="66">
        <f t="shared" si="18"/>
        <v>-3450</v>
      </c>
      <c r="L85" t="s">
        <v>78</v>
      </c>
    </row>
    <row r="86" spans="1:14">
      <c r="A86" s="67" t="s">
        <v>1</v>
      </c>
      <c r="B86" s="68" t="s">
        <v>5</v>
      </c>
      <c r="C86" s="69">
        <f t="shared" si="15"/>
        <v>-93000</v>
      </c>
      <c r="D86" s="70">
        <f t="shared" si="15"/>
        <v>-30000</v>
      </c>
      <c r="E86" s="69">
        <f t="shared" si="15"/>
        <v>-24000</v>
      </c>
      <c r="F86" s="71">
        <f t="shared" si="15"/>
        <v>13000</v>
      </c>
      <c r="G86" s="70"/>
      <c r="H86" s="72">
        <f t="shared" si="16"/>
        <v>63000</v>
      </c>
      <c r="I86" s="70">
        <f t="shared" si="17"/>
        <v>37000</v>
      </c>
      <c r="J86" s="73">
        <f t="shared" si="18"/>
        <v>100000</v>
      </c>
      <c r="L86" t="s">
        <v>59</v>
      </c>
    </row>
    <row r="87" spans="1:14">
      <c r="A87" s="6" t="s">
        <v>2</v>
      </c>
      <c r="B87" s="10" t="s">
        <v>6</v>
      </c>
      <c r="C87" s="14">
        <f t="shared" si="15"/>
        <v>-2500</v>
      </c>
      <c r="D87" s="15">
        <f t="shared" si="15"/>
        <v>0</v>
      </c>
      <c r="E87" s="14">
        <f t="shared" si="15"/>
        <v>0</v>
      </c>
      <c r="F87" s="16">
        <f t="shared" si="15"/>
        <v>0</v>
      </c>
      <c r="G87" s="15"/>
      <c r="H87" s="34">
        <f t="shared" si="16"/>
        <v>2500</v>
      </c>
      <c r="I87" s="15">
        <f t="shared" si="17"/>
        <v>0</v>
      </c>
      <c r="J87" s="35">
        <f t="shared" si="18"/>
        <v>2500</v>
      </c>
      <c r="L87" t="s">
        <v>65</v>
      </c>
    </row>
    <row r="88" spans="1:14">
      <c r="A88" s="67" t="s">
        <v>33</v>
      </c>
      <c r="B88" s="68" t="s">
        <v>8</v>
      </c>
      <c r="C88" s="69">
        <f t="shared" si="15"/>
        <v>11700</v>
      </c>
      <c r="D88" s="70">
        <f t="shared" si="15"/>
        <v>25200</v>
      </c>
      <c r="E88" s="69">
        <f t="shared" si="15"/>
        <v>26400</v>
      </c>
      <c r="F88" s="71">
        <f t="shared" si="15"/>
        <v>96200</v>
      </c>
      <c r="G88" s="70"/>
      <c r="H88" s="72">
        <f t="shared" si="16"/>
        <v>13500</v>
      </c>
      <c r="I88" s="70">
        <f t="shared" si="17"/>
        <v>69800</v>
      </c>
      <c r="J88" s="73">
        <f t="shared" si="18"/>
        <v>83300</v>
      </c>
      <c r="L88" t="s">
        <v>71</v>
      </c>
    </row>
    <row r="89" spans="1:14">
      <c r="A89" s="6" t="s">
        <v>34</v>
      </c>
      <c r="B89" s="10" t="s">
        <v>7</v>
      </c>
      <c r="C89" s="14">
        <f t="shared" si="15"/>
        <v>-7300</v>
      </c>
      <c r="D89" s="15">
        <f t="shared" si="15"/>
        <v>-3500</v>
      </c>
      <c r="E89" s="14">
        <f t="shared" si="15"/>
        <v>-13700</v>
      </c>
      <c r="F89" s="16">
        <f t="shared" si="15"/>
        <v>-16500</v>
      </c>
      <c r="G89" s="15"/>
      <c r="H89" s="34">
        <f t="shared" si="16"/>
        <v>3800</v>
      </c>
      <c r="I89" s="15">
        <f t="shared" si="17"/>
        <v>-2800</v>
      </c>
      <c r="J89" s="35">
        <f t="shared" si="18"/>
        <v>1000</v>
      </c>
    </row>
    <row r="90" spans="1:14" ht="16" thickBot="1">
      <c r="A90" s="2" t="s">
        <v>3</v>
      </c>
      <c r="B90" s="4" t="s">
        <v>4</v>
      </c>
      <c r="C90" s="14">
        <f t="shared" si="15"/>
        <v>-6500</v>
      </c>
      <c r="D90" s="15">
        <f t="shared" si="15"/>
        <v>-38000</v>
      </c>
      <c r="E90" s="14">
        <f t="shared" si="15"/>
        <v>-101000</v>
      </c>
      <c r="F90" s="16">
        <f t="shared" si="15"/>
        <v>-244000</v>
      </c>
      <c r="G90" s="15"/>
      <c r="H90" s="39">
        <f t="shared" si="16"/>
        <v>-31500</v>
      </c>
      <c r="I90" s="40">
        <f t="shared" si="17"/>
        <v>-143000</v>
      </c>
      <c r="J90" s="41">
        <f t="shared" si="18"/>
        <v>-174500</v>
      </c>
    </row>
    <row r="91" spans="1:14" ht="16" thickBot="1">
      <c r="B91" s="5" t="s">
        <v>21</v>
      </c>
      <c r="C91" s="23">
        <f>SUM(C83:C90)</f>
        <v>18850</v>
      </c>
      <c r="D91" s="27">
        <f>SUM(D83:D90)</f>
        <v>57700</v>
      </c>
      <c r="E91" s="27">
        <f>SUM(E83:E90)</f>
        <v>-30750</v>
      </c>
      <c r="F91" s="28">
        <f>SUM(F83:F90)</f>
        <v>-54750</v>
      </c>
      <c r="G91" s="15"/>
      <c r="H91" s="36">
        <f t="shared" si="16"/>
        <v>38850</v>
      </c>
      <c r="I91" s="37">
        <f t="shared" si="17"/>
        <v>-24000</v>
      </c>
      <c r="J91" s="38">
        <f t="shared" si="18"/>
        <v>14850</v>
      </c>
    </row>
    <row r="92" spans="1:14">
      <c r="A92" t="s">
        <v>20</v>
      </c>
    </row>
  </sheetData>
  <mergeCells count="38">
    <mergeCell ref="L22:M22"/>
    <mergeCell ref="A1:J1"/>
    <mergeCell ref="A2:J2"/>
    <mergeCell ref="A3:J3"/>
    <mergeCell ref="C5:F5"/>
    <mergeCell ref="A6:B6"/>
    <mergeCell ref="C6:D6"/>
    <mergeCell ref="E6:F6"/>
    <mergeCell ref="H6:J6"/>
    <mergeCell ref="C20:F20"/>
    <mergeCell ref="A21:B21"/>
    <mergeCell ref="C21:D21"/>
    <mergeCell ref="E21:F21"/>
    <mergeCell ref="H21:J21"/>
    <mergeCell ref="L52:M52"/>
    <mergeCell ref="C35:F35"/>
    <mergeCell ref="A36:B36"/>
    <mergeCell ref="C36:D36"/>
    <mergeCell ref="E36:F36"/>
    <mergeCell ref="H36:J36"/>
    <mergeCell ref="L37:M37"/>
    <mergeCell ref="C50:F50"/>
    <mergeCell ref="A51:B51"/>
    <mergeCell ref="C51:D51"/>
    <mergeCell ref="E51:F51"/>
    <mergeCell ref="H51:J51"/>
    <mergeCell ref="L82:M82"/>
    <mergeCell ref="C65:F65"/>
    <mergeCell ref="A66:B66"/>
    <mergeCell ref="C66:D66"/>
    <mergeCell ref="E66:F66"/>
    <mergeCell ref="H66:J66"/>
    <mergeCell ref="L67:M67"/>
    <mergeCell ref="C80:F80"/>
    <mergeCell ref="A81:B81"/>
    <mergeCell ref="C81:D81"/>
    <mergeCell ref="E81:F81"/>
    <mergeCell ref="H81:J81"/>
  </mergeCells>
  <pageMargins left="0.2" right="0.2" top="0.75" bottom="0.75" header="0.3" footer="0.3"/>
  <pageSetup scale="4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PS-4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Box</dc:creator>
  <cp:lastModifiedBy>Steve Box</cp:lastModifiedBy>
  <cp:lastPrinted>2015-06-18T16:06:59Z</cp:lastPrinted>
  <dcterms:created xsi:type="dcterms:W3CDTF">2015-06-17T21:18:52Z</dcterms:created>
  <dcterms:modified xsi:type="dcterms:W3CDTF">2016-01-22T20:37:42Z</dcterms:modified>
</cp:coreProperties>
</file>